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4115" windowHeight="516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K21" i="1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6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3"/>
  <c r="F4"/>
  <c r="F2"/>
  <c r="K4" s="1"/>
  <c r="H17" s="1"/>
  <c r="H10" l="1"/>
  <c r="H12"/>
  <c r="H14"/>
  <c r="H16"/>
  <c r="H18"/>
  <c r="H11"/>
  <c r="H13"/>
  <c r="H15"/>
  <c r="I19" l="1"/>
</calcChain>
</file>

<file path=xl/sharedStrings.xml><?xml version="1.0" encoding="utf-8"?>
<sst xmlns="http://schemas.openxmlformats.org/spreadsheetml/2006/main" count="16" uniqueCount="16">
  <si>
    <t>Rendimiento (kg/ha)</t>
  </si>
  <si>
    <t>Precio venta (pta./kg)</t>
  </si>
  <si>
    <t>Cobros anuales (€/ha)</t>
  </si>
  <si>
    <t>Pagos anuales (€/ha)</t>
  </si>
  <si>
    <t>Flujos de caja (€/ha)</t>
  </si>
  <si>
    <t>1º) Cálculo de la TIR de la Inversión</t>
  </si>
  <si>
    <t>TIR</t>
  </si>
  <si>
    <t>Valor de la plantación por actualización</t>
  </si>
  <si>
    <t>año</t>
  </si>
  <si>
    <t>Flujos de caja actualizado</t>
  </si>
  <si>
    <t>Valor Actualizado</t>
  </si>
  <si>
    <t>Años</t>
  </si>
  <si>
    <t>€/ha</t>
  </si>
  <si>
    <t>€</t>
  </si>
  <si>
    <t>Superficie finca =  10000 m2</t>
  </si>
  <si>
    <t>WWW.AGROMÁTICA.ES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</si>
</sst>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9">
    <font>
      <sz val="11"/>
      <color theme="1"/>
      <name val="Calibri"/>
      <family val="2"/>
      <scheme val="minor"/>
    </font>
    <font>
      <sz val="10"/>
      <name val="Arial"/>
    </font>
    <font>
      <sz val="11"/>
      <name val="Arial"/>
    </font>
    <font>
      <b/>
      <i/>
      <sz val="11"/>
      <name val="Arial"/>
      <family val="2"/>
    </font>
    <font>
      <i/>
      <sz val="11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i/>
      <sz val="11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5" tint="-0.249977111117893"/>
      <name val="Calibri"/>
      <family val="2"/>
      <scheme val="minor"/>
    </font>
    <font>
      <sz val="10"/>
      <color theme="5" tint="-0.249977111117893"/>
      <name val="Arial"/>
      <family val="2"/>
    </font>
    <font>
      <sz val="10"/>
      <color rgb="FFC0000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24"/>
      <color theme="10"/>
      <name val="Calibri"/>
      <family val="2"/>
    </font>
    <font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0" borderId="0" xfId="1" applyFont="1" applyFill="1"/>
    <xf numFmtId="0" fontId="7" fillId="2" borderId="1" xfId="1" applyFont="1" applyFill="1" applyBorder="1" applyAlignment="1">
      <alignment horizontal="center" vertical="top" wrapText="1"/>
    </xf>
    <xf numFmtId="2" fontId="2" fillId="2" borderId="0" xfId="1" applyNumberFormat="1" applyFont="1" applyFill="1" applyAlignment="1">
      <alignment horizontal="center"/>
    </xf>
    <xf numFmtId="0" fontId="7" fillId="3" borderId="1" xfId="1" applyFont="1" applyFill="1" applyBorder="1" applyAlignment="1">
      <alignment horizontal="center" vertical="top" wrapText="1"/>
    </xf>
    <xf numFmtId="2" fontId="2" fillId="3" borderId="0" xfId="1" applyNumberFormat="1" applyFont="1" applyFill="1" applyAlignment="1">
      <alignment horizontal="center"/>
    </xf>
    <xf numFmtId="0" fontId="4" fillId="2" borderId="2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right" vertical="center" wrapText="1"/>
    </xf>
    <xf numFmtId="3" fontId="4" fillId="2" borderId="2" xfId="1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8" fillId="0" borderId="0" xfId="3"/>
    <xf numFmtId="0" fontId="5" fillId="4" borderId="0" xfId="3" applyFont="1" applyFill="1" applyAlignment="1">
      <alignment horizontal="center"/>
    </xf>
    <xf numFmtId="10" fontId="9" fillId="0" borderId="0" xfId="3" applyNumberFormat="1" applyFont="1"/>
    <xf numFmtId="0" fontId="9" fillId="0" borderId="0" xfId="3" applyFont="1"/>
    <xf numFmtId="0" fontId="8" fillId="0" borderId="0" xfId="3" applyFont="1"/>
    <xf numFmtId="0" fontId="8" fillId="0" borderId="0" xfId="3"/>
    <xf numFmtId="0" fontId="6" fillId="0" borderId="0" xfId="3" applyFont="1" applyAlignment="1">
      <alignment horizontal="center"/>
    </xf>
    <xf numFmtId="0" fontId="6" fillId="0" borderId="0" xfId="3" applyFont="1"/>
    <xf numFmtId="0" fontId="3" fillId="3" borderId="1" xfId="3" applyFont="1" applyFill="1" applyBorder="1" applyAlignment="1">
      <alignment horizontal="center" vertical="top" wrapText="1"/>
    </xf>
    <xf numFmtId="0" fontId="4" fillId="3" borderId="2" xfId="3" applyFont="1" applyFill="1" applyBorder="1" applyAlignment="1">
      <alignment horizontal="center" vertical="top" wrapText="1"/>
    </xf>
    <xf numFmtId="0" fontId="4" fillId="3" borderId="3" xfId="3" applyFont="1" applyFill="1" applyBorder="1" applyAlignment="1">
      <alignment horizontal="center" vertical="top" wrapText="1"/>
    </xf>
    <xf numFmtId="0" fontId="4" fillId="3" borderId="4" xfId="3" applyFont="1" applyFill="1" applyBorder="1" applyAlignment="1">
      <alignment horizontal="center" vertical="top" wrapText="1"/>
    </xf>
    <xf numFmtId="0" fontId="9" fillId="5" borderId="0" xfId="3" applyFont="1" applyFill="1"/>
    <xf numFmtId="0" fontId="10" fillId="0" borderId="0" xfId="0" applyFont="1" applyAlignment="1">
      <alignment horizontal="center"/>
    </xf>
    <xf numFmtId="0" fontId="11" fillId="0" borderId="0" xfId="3" applyFont="1" applyAlignment="1">
      <alignment horizontal="center"/>
    </xf>
    <xf numFmtId="0" fontId="12" fillId="0" borderId="0" xfId="3" applyFont="1"/>
    <xf numFmtId="2" fontId="13" fillId="2" borderId="0" xfId="1" applyNumberFormat="1" applyFont="1" applyFill="1" applyAlignment="1">
      <alignment horizontal="center"/>
    </xf>
    <xf numFmtId="0" fontId="14" fillId="6" borderId="0" xfId="0" applyFont="1" applyFill="1"/>
    <xf numFmtId="0" fontId="15" fillId="6" borderId="0" xfId="0" applyFont="1" applyFill="1"/>
    <xf numFmtId="0" fontId="17" fillId="0" borderId="0" xfId="5" applyFont="1" applyAlignment="1" applyProtection="1"/>
    <xf numFmtId="0" fontId="18" fillId="0" borderId="0" xfId="0" applyFont="1"/>
  </cellXfs>
  <cellStyles count="6">
    <cellStyle name="Hipervínculo" xfId="5" builtinId="8"/>
    <cellStyle name="Millares 2" xfId="2"/>
    <cellStyle name="Millares 3" xfId="4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9</xdr:row>
      <xdr:rowOff>57150</xdr:rowOff>
    </xdr:from>
    <xdr:to>
      <xdr:col>8</xdr:col>
      <xdr:colOff>312419</xdr:colOff>
      <xdr:row>17</xdr:row>
      <xdr:rowOff>57150</xdr:rowOff>
    </xdr:to>
    <xdr:sp macro="" textlink="">
      <xdr:nvSpPr>
        <xdr:cNvPr id="2" name="1 Cerrar llave"/>
        <xdr:cNvSpPr/>
      </xdr:nvSpPr>
      <xdr:spPr>
        <a:xfrm>
          <a:off x="6362700" y="2133600"/>
          <a:ext cx="45719" cy="1524000"/>
        </a:xfrm>
        <a:prstGeom prst="righ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ES" sz="11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grom&#225;tic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M7" sqref="M7"/>
    </sheetView>
  </sheetViews>
  <sheetFormatPr baseColWidth="10" defaultRowHeight="15"/>
  <sheetData>
    <row r="1" spans="1:11" ht="43.5" thickBot="1">
      <c r="A1" s="18" t="s">
        <v>11</v>
      </c>
      <c r="B1" s="2" t="s">
        <v>0</v>
      </c>
      <c r="C1" s="4" t="s">
        <v>1</v>
      </c>
      <c r="D1" s="2" t="s">
        <v>2</v>
      </c>
      <c r="E1" s="4" t="s">
        <v>3</v>
      </c>
      <c r="F1" s="2" t="s">
        <v>4</v>
      </c>
      <c r="H1" s="29" t="s">
        <v>15</v>
      </c>
      <c r="I1" s="30"/>
      <c r="J1" s="30"/>
    </row>
    <row r="2" spans="1:11">
      <c r="A2" s="19">
        <v>0</v>
      </c>
      <c r="B2" s="6"/>
      <c r="C2" s="5">
        <v>0</v>
      </c>
      <c r="D2" s="3">
        <v>0</v>
      </c>
      <c r="E2" s="5">
        <v>10235.549999999999</v>
      </c>
      <c r="F2" s="3">
        <f>D2-E2</f>
        <v>-10235.549999999999</v>
      </c>
    </row>
    <row r="3" spans="1:11">
      <c r="A3" s="19">
        <v>1</v>
      </c>
      <c r="B3" s="7">
        <v>0</v>
      </c>
      <c r="C3" s="5">
        <v>0</v>
      </c>
      <c r="D3" s="3">
        <v>0</v>
      </c>
      <c r="E3" s="5">
        <v>2314.8401908814444</v>
      </c>
      <c r="F3" s="3">
        <f t="shared" ref="F3:F27" si="0">D3-E3</f>
        <v>-2314.8401908814444</v>
      </c>
    </row>
    <row r="4" spans="1:11">
      <c r="A4" s="19">
        <v>2</v>
      </c>
      <c r="B4" s="7">
        <v>0</v>
      </c>
      <c r="C4" s="5">
        <v>0</v>
      </c>
      <c r="D4" s="3">
        <v>0</v>
      </c>
      <c r="E4" s="5">
        <v>1648.22</v>
      </c>
      <c r="F4" s="3">
        <f t="shared" si="0"/>
        <v>-1648.22</v>
      </c>
      <c r="G4" s="10" t="s">
        <v>5</v>
      </c>
      <c r="H4" s="10"/>
      <c r="I4" s="10"/>
      <c r="J4" s="11" t="s">
        <v>6</v>
      </c>
      <c r="K4" s="12">
        <f>IRR(F2:F27)</f>
        <v>4.2354418440012136E-2</v>
      </c>
    </row>
    <row r="5" spans="1:11">
      <c r="A5" s="19">
        <v>3</v>
      </c>
      <c r="B5" s="7">
        <v>0</v>
      </c>
      <c r="C5" s="5">
        <v>0</v>
      </c>
      <c r="D5" s="3">
        <v>0</v>
      </c>
      <c r="E5" s="5">
        <v>1317.82</v>
      </c>
      <c r="F5" s="3">
        <f t="shared" si="0"/>
        <v>-1317.82</v>
      </c>
      <c r="G5" s="9"/>
    </row>
    <row r="6" spans="1:11">
      <c r="A6" s="19">
        <v>4</v>
      </c>
      <c r="B6" s="8">
        <v>5000</v>
      </c>
      <c r="C6" s="5">
        <v>0.24</v>
      </c>
      <c r="D6" s="3">
        <f>B6*C6</f>
        <v>1200</v>
      </c>
      <c r="E6" s="5">
        <v>2135.4369999999999</v>
      </c>
      <c r="F6" s="3">
        <f t="shared" si="0"/>
        <v>-935.4369999999999</v>
      </c>
    </row>
    <row r="7" spans="1:11">
      <c r="A7" s="19">
        <v>5</v>
      </c>
      <c r="B7" s="8">
        <v>10000</v>
      </c>
      <c r="C7" s="5">
        <v>0.24</v>
      </c>
      <c r="D7" s="3">
        <f t="shared" ref="D7:D27" si="1">B7*C7</f>
        <v>2400</v>
      </c>
      <c r="E7" s="5">
        <v>2970.0635870806441</v>
      </c>
      <c r="F7" s="3">
        <f t="shared" si="0"/>
        <v>-570.06358708064408</v>
      </c>
      <c r="G7" s="13" t="s">
        <v>7</v>
      </c>
      <c r="H7" s="14"/>
      <c r="I7" s="14"/>
    </row>
    <row r="8" spans="1:11">
      <c r="A8" s="19">
        <v>6</v>
      </c>
      <c r="B8" s="8">
        <v>19830</v>
      </c>
      <c r="C8" s="5">
        <v>0.24</v>
      </c>
      <c r="D8" s="3">
        <f t="shared" si="1"/>
        <v>4759.2</v>
      </c>
      <c r="E8" s="5">
        <v>3243.88</v>
      </c>
      <c r="F8" s="3">
        <f t="shared" si="0"/>
        <v>1515.3199999999997</v>
      </c>
      <c r="G8" s="15"/>
      <c r="H8" s="15"/>
      <c r="I8" s="15"/>
    </row>
    <row r="9" spans="1:11">
      <c r="A9" s="20">
        <v>7</v>
      </c>
      <c r="B9" s="8">
        <v>19830</v>
      </c>
      <c r="C9" s="5">
        <v>0.24</v>
      </c>
      <c r="D9" s="3">
        <f t="shared" si="1"/>
        <v>4759.2</v>
      </c>
      <c r="E9" s="5">
        <v>3243.88</v>
      </c>
      <c r="F9" s="3">
        <f t="shared" si="0"/>
        <v>1515.3199999999997</v>
      </c>
      <c r="G9" s="16" t="s">
        <v>8</v>
      </c>
      <c r="H9" s="17" t="s">
        <v>9</v>
      </c>
      <c r="I9" s="15"/>
    </row>
    <row r="10" spans="1:11">
      <c r="A10" s="20">
        <v>8</v>
      </c>
      <c r="B10" s="8">
        <v>19830</v>
      </c>
      <c r="C10" s="5">
        <v>0.24</v>
      </c>
      <c r="D10" s="3">
        <f t="shared" si="1"/>
        <v>4759.2</v>
      </c>
      <c r="E10" s="5">
        <v>3243.88</v>
      </c>
      <c r="F10" s="3">
        <f t="shared" si="0"/>
        <v>1515.3199999999997</v>
      </c>
      <c r="G10" s="23">
        <v>17</v>
      </c>
      <c r="H10" s="25">
        <f>F17/(1+$K$4)^1</f>
        <v>1453.7473753580168</v>
      </c>
      <c r="I10" s="15"/>
    </row>
    <row r="11" spans="1:11">
      <c r="A11" s="20">
        <v>9</v>
      </c>
      <c r="B11" s="8">
        <v>19830</v>
      </c>
      <c r="C11" s="5">
        <v>0.24</v>
      </c>
      <c r="D11" s="3">
        <f t="shared" si="1"/>
        <v>4759.2</v>
      </c>
      <c r="E11" s="5">
        <v>3243.88</v>
      </c>
      <c r="F11" s="3">
        <f t="shared" si="0"/>
        <v>1515.3199999999997</v>
      </c>
      <c r="G11" s="24">
        <v>18</v>
      </c>
      <c r="H11" s="25">
        <f>F20/(1+K4)^2</f>
        <v>1394.6766566535932</v>
      </c>
      <c r="I11" s="15"/>
    </row>
    <row r="12" spans="1:11">
      <c r="A12" s="20">
        <v>10</v>
      </c>
      <c r="B12" s="8">
        <v>19830</v>
      </c>
      <c r="C12" s="5">
        <v>0.24</v>
      </c>
      <c r="D12" s="3">
        <f t="shared" si="1"/>
        <v>4759.2</v>
      </c>
      <c r="E12" s="5">
        <v>3243.88</v>
      </c>
      <c r="F12" s="3">
        <f t="shared" si="0"/>
        <v>1515.3199999999997</v>
      </c>
      <c r="G12" s="24">
        <v>19</v>
      </c>
      <c r="H12" s="25">
        <f>F21/(1+K4)^3</f>
        <v>1338.0061829074093</v>
      </c>
      <c r="I12" s="15"/>
    </row>
    <row r="13" spans="1:11">
      <c r="A13" s="20">
        <v>11</v>
      </c>
      <c r="B13" s="8">
        <v>19830</v>
      </c>
      <c r="C13" s="5">
        <v>0.24</v>
      </c>
      <c r="D13" s="3">
        <f t="shared" si="1"/>
        <v>4759.2</v>
      </c>
      <c r="E13" s="5">
        <v>3243.88</v>
      </c>
      <c r="F13" s="3">
        <f t="shared" si="0"/>
        <v>1515.3199999999997</v>
      </c>
      <c r="G13" s="24">
        <v>20</v>
      </c>
      <c r="H13" s="25">
        <f>F22/(1+K4)^4</f>
        <v>1283.6384239727879</v>
      </c>
      <c r="I13" s="15"/>
    </row>
    <row r="14" spans="1:11">
      <c r="A14" s="20">
        <v>12</v>
      </c>
      <c r="B14" s="8">
        <v>19830</v>
      </c>
      <c r="C14" s="5">
        <v>0.24</v>
      </c>
      <c r="D14" s="3">
        <f t="shared" si="1"/>
        <v>4759.2</v>
      </c>
      <c r="E14" s="5">
        <v>3243.88</v>
      </c>
      <c r="F14" s="3">
        <f t="shared" si="0"/>
        <v>1515.3199999999997</v>
      </c>
      <c r="G14" s="24">
        <v>21</v>
      </c>
      <c r="H14" s="25">
        <f>F23/(1+K4)^5</f>
        <v>1231.4798126858632</v>
      </c>
      <c r="I14" s="15"/>
    </row>
    <row r="15" spans="1:11">
      <c r="A15" s="20">
        <v>13</v>
      </c>
      <c r="B15" s="8">
        <v>19830</v>
      </c>
      <c r="C15" s="5">
        <v>0.24</v>
      </c>
      <c r="D15" s="3">
        <f t="shared" si="1"/>
        <v>4759.2</v>
      </c>
      <c r="E15" s="5">
        <v>3243.88</v>
      </c>
      <c r="F15" s="3">
        <f t="shared" si="0"/>
        <v>1515.3199999999997</v>
      </c>
      <c r="G15" s="24">
        <v>22</v>
      </c>
      <c r="H15" s="25">
        <f>F24/(1+K4)^6</f>
        <v>1181.4405838360583</v>
      </c>
      <c r="I15" s="15"/>
    </row>
    <row r="16" spans="1:11">
      <c r="A16" s="20">
        <v>14</v>
      </c>
      <c r="B16" s="8">
        <v>19830</v>
      </c>
      <c r="C16" s="5">
        <v>0.24</v>
      </c>
      <c r="D16" s="3">
        <f t="shared" si="1"/>
        <v>4759.2</v>
      </c>
      <c r="E16" s="5">
        <v>3243.88</v>
      </c>
      <c r="F16" s="3">
        <f t="shared" si="0"/>
        <v>1515.3199999999997</v>
      </c>
      <c r="G16" s="24">
        <v>23</v>
      </c>
      <c r="H16" s="25">
        <f>F25/(1+K4)^7</f>
        <v>1133.4346196797464</v>
      </c>
      <c r="I16" s="15"/>
    </row>
    <row r="17" spans="1:12">
      <c r="A17" s="20">
        <v>15</v>
      </c>
      <c r="B17" s="8">
        <v>19830</v>
      </c>
      <c r="C17" s="5">
        <v>0.24</v>
      </c>
      <c r="D17" s="3">
        <f t="shared" si="1"/>
        <v>4759.2</v>
      </c>
      <c r="E17" s="5">
        <v>3243.88</v>
      </c>
      <c r="F17" s="26">
        <f t="shared" si="0"/>
        <v>1515.3199999999997</v>
      </c>
      <c r="G17" s="24">
        <v>24</v>
      </c>
      <c r="H17" s="25">
        <f>F26/(1+K4)^8</f>
        <v>1087.3793017312141</v>
      </c>
      <c r="I17" s="15"/>
    </row>
    <row r="18" spans="1:12">
      <c r="A18" s="20">
        <v>16</v>
      </c>
      <c r="B18" s="8">
        <v>19830</v>
      </c>
      <c r="C18" s="5">
        <v>0.24</v>
      </c>
      <c r="D18" s="3">
        <f t="shared" si="1"/>
        <v>4759.2</v>
      </c>
      <c r="E18" s="5">
        <v>3243.88</v>
      </c>
      <c r="F18" s="26">
        <f t="shared" si="0"/>
        <v>1515.3199999999997</v>
      </c>
      <c r="G18" s="24">
        <v>25</v>
      </c>
      <c r="H18" s="25">
        <f>F27/(1+K4)^9</f>
        <v>1043.195368575869</v>
      </c>
      <c r="I18" s="15"/>
    </row>
    <row r="19" spans="1:12">
      <c r="A19" s="20">
        <v>17</v>
      </c>
      <c r="B19" s="8">
        <v>19830</v>
      </c>
      <c r="C19" s="5">
        <v>0.24</v>
      </c>
      <c r="D19" s="3">
        <f t="shared" si="1"/>
        <v>4759.2</v>
      </c>
      <c r="E19" s="5">
        <v>3243.88</v>
      </c>
      <c r="F19" s="26">
        <f t="shared" si="0"/>
        <v>1515.3199999999997</v>
      </c>
      <c r="G19" s="15" t="s">
        <v>10</v>
      </c>
      <c r="H19" s="15"/>
      <c r="I19" s="22">
        <f>SUM(H10:H18)</f>
        <v>11146.998325400558</v>
      </c>
      <c r="J19" t="s">
        <v>12</v>
      </c>
    </row>
    <row r="20" spans="1:12">
      <c r="A20" s="20">
        <v>18</v>
      </c>
      <c r="B20" s="8">
        <v>19830</v>
      </c>
      <c r="C20" s="5">
        <v>0.24</v>
      </c>
      <c r="D20" s="3">
        <f t="shared" si="1"/>
        <v>4759.2</v>
      </c>
      <c r="E20" s="5">
        <v>3243.88</v>
      </c>
      <c r="F20" s="26">
        <f t="shared" si="0"/>
        <v>1515.3199999999997</v>
      </c>
    </row>
    <row r="21" spans="1:12" ht="18.75">
      <c r="A21" s="20">
        <v>19</v>
      </c>
      <c r="B21" s="8">
        <v>19830</v>
      </c>
      <c r="C21" s="5">
        <v>0.24</v>
      </c>
      <c r="D21" s="3">
        <f t="shared" si="1"/>
        <v>4759.2</v>
      </c>
      <c r="E21" s="5">
        <v>3243.88</v>
      </c>
      <c r="F21" s="26">
        <f t="shared" si="0"/>
        <v>1515.3199999999997</v>
      </c>
      <c r="H21" t="s">
        <v>14</v>
      </c>
      <c r="K21" s="27">
        <f>I19</f>
        <v>11146.998325400558</v>
      </c>
      <c r="L21" s="28" t="s">
        <v>13</v>
      </c>
    </row>
    <row r="22" spans="1:12">
      <c r="A22" s="20">
        <v>20</v>
      </c>
      <c r="B22" s="8">
        <v>19830</v>
      </c>
      <c r="C22" s="5">
        <v>0.24</v>
      </c>
      <c r="D22" s="3">
        <f t="shared" si="1"/>
        <v>4759.2</v>
      </c>
      <c r="E22" s="5">
        <v>3243.88</v>
      </c>
      <c r="F22" s="26">
        <f t="shared" si="0"/>
        <v>1515.3199999999997</v>
      </c>
    </row>
    <row r="23" spans="1:12">
      <c r="A23" s="20">
        <v>21</v>
      </c>
      <c r="B23" s="8">
        <v>19830</v>
      </c>
      <c r="C23" s="5">
        <v>0.24</v>
      </c>
      <c r="D23" s="3">
        <f t="shared" si="1"/>
        <v>4759.2</v>
      </c>
      <c r="E23" s="5">
        <v>3243.88</v>
      </c>
      <c r="F23" s="26">
        <f t="shared" si="0"/>
        <v>1515.3199999999997</v>
      </c>
    </row>
    <row r="24" spans="1:12">
      <c r="A24" s="20">
        <v>22</v>
      </c>
      <c r="B24" s="8">
        <v>19830</v>
      </c>
      <c r="C24" s="5">
        <v>0.24</v>
      </c>
      <c r="D24" s="3">
        <f t="shared" si="1"/>
        <v>4759.2</v>
      </c>
      <c r="E24" s="5">
        <v>3243.88</v>
      </c>
      <c r="F24" s="26">
        <f t="shared" si="0"/>
        <v>1515.3199999999997</v>
      </c>
    </row>
    <row r="25" spans="1:12">
      <c r="A25" s="20">
        <v>23</v>
      </c>
      <c r="B25" s="8">
        <v>19830</v>
      </c>
      <c r="C25" s="5">
        <v>0.24</v>
      </c>
      <c r="D25" s="3">
        <f t="shared" si="1"/>
        <v>4759.2</v>
      </c>
      <c r="E25" s="5">
        <v>3243.88</v>
      </c>
      <c r="F25" s="26">
        <f t="shared" si="0"/>
        <v>1515.3199999999997</v>
      </c>
    </row>
    <row r="26" spans="1:12">
      <c r="A26" s="20">
        <v>24</v>
      </c>
      <c r="B26" s="8">
        <v>19830</v>
      </c>
      <c r="C26" s="5">
        <v>0.24</v>
      </c>
      <c r="D26" s="3">
        <f t="shared" si="1"/>
        <v>4759.2</v>
      </c>
      <c r="E26" s="5">
        <v>3243.88</v>
      </c>
      <c r="F26" s="26">
        <f t="shared" si="0"/>
        <v>1515.3199999999997</v>
      </c>
    </row>
    <row r="27" spans="1:12" ht="15.75" thickBot="1">
      <c r="A27" s="21">
        <v>25</v>
      </c>
      <c r="B27" s="8">
        <v>19830</v>
      </c>
      <c r="C27" s="5">
        <v>0.24</v>
      </c>
      <c r="D27" s="3">
        <f t="shared" si="1"/>
        <v>4759.2</v>
      </c>
      <c r="E27" s="5">
        <v>3243.88</v>
      </c>
      <c r="F27" s="26">
        <f t="shared" si="0"/>
        <v>1515.3199999999997</v>
      </c>
    </row>
    <row r="28" spans="1:12">
      <c r="A28" s="1"/>
      <c r="B28" s="1"/>
      <c r="C28" s="1"/>
      <c r="D28" s="1"/>
      <c r="E28" s="1"/>
    </row>
  </sheetData>
  <hyperlinks>
    <hyperlink ref="H1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Mula Antón</dc:creator>
  <cp:lastModifiedBy>Joze</cp:lastModifiedBy>
  <dcterms:created xsi:type="dcterms:W3CDTF">2011-01-03T16:42:20Z</dcterms:created>
  <dcterms:modified xsi:type="dcterms:W3CDTF">2012-06-06T16:21:42Z</dcterms:modified>
</cp:coreProperties>
</file>